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noviyantih/Documents/AA NOVI 2020/1. UP/A. PENGAJARAN/S2/KULIAH/MUKOB 2023/materi 2024 mukob/"/>
    </mc:Choice>
  </mc:AlternateContent>
  <xr:revisionPtr revIDLastSave="0" documentId="8_{9A95D782-0FD5-A140-B0F1-BB80FE5E095B}" xr6:coauthVersionLast="47" xr6:coauthVersionMax="47" xr10:uidLastSave="{00000000-0000-0000-0000-000000000000}"/>
  <bookViews>
    <workbookView xWindow="0" yWindow="460" windowWidth="23040" windowHeight="1650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" l="1"/>
  <c r="F4" i="2"/>
  <c r="D6" i="2"/>
  <c r="D7" i="2"/>
  <c r="D8" i="2"/>
  <c r="D9" i="2"/>
  <c r="D10" i="2"/>
  <c r="D11" i="2"/>
  <c r="D12" i="2"/>
  <c r="C6" i="2"/>
  <c r="C7" i="2"/>
  <c r="K7" i="2" s="1"/>
  <c r="C8" i="2"/>
  <c r="K8" i="2" s="1"/>
  <c r="C9" i="2"/>
  <c r="K9" i="2" s="1"/>
  <c r="C10" i="2"/>
  <c r="K10" i="2" s="1"/>
  <c r="C11" i="2"/>
  <c r="K11" i="2" s="1"/>
  <c r="C12" i="2"/>
  <c r="C5" i="2"/>
  <c r="K5" i="2" s="1"/>
  <c r="K6" i="2"/>
  <c r="K12" i="2"/>
  <c r="K4" i="2"/>
  <c r="D5" i="2"/>
  <c r="E5" i="2" s="1"/>
  <c r="D13" i="2" l="1"/>
  <c r="E6" i="2"/>
  <c r="E7" i="2" s="1"/>
  <c r="E8" i="2" s="1"/>
  <c r="E9" i="2" s="1"/>
  <c r="E10" i="2" s="1"/>
  <c r="E11" i="2" s="1"/>
  <c r="E12" i="2" s="1"/>
  <c r="G4" i="2" s="1"/>
  <c r="E29" i="2" s="1"/>
</calcChain>
</file>

<file path=xl/sharedStrings.xml><?xml version="1.0" encoding="utf-8"?>
<sst xmlns="http://schemas.openxmlformats.org/spreadsheetml/2006/main" count="36" uniqueCount="32">
  <si>
    <t>Waktu sampling (jam)</t>
  </si>
  <si>
    <t>Konsentrasi (µg/ml)</t>
  </si>
  <si>
    <t>Waktu</t>
  </si>
  <si>
    <t>C (ng/mL)</t>
  </si>
  <si>
    <t>Ln C</t>
  </si>
  <si>
    <t>d AUC</t>
  </si>
  <si>
    <t>AUC 0-t</t>
  </si>
  <si>
    <t>AUC t-inf</t>
  </si>
  <si>
    <t>AUC 0-inf (ng/mL.jam)</t>
  </si>
  <si>
    <t>t 1/2</t>
  </si>
  <si>
    <t>t</t>
  </si>
  <si>
    <t>lnC</t>
  </si>
  <si>
    <t>Persamaan yang digunakan yang r-nya mendekati satu</t>
  </si>
  <si>
    <t>yang digunakan :</t>
  </si>
  <si>
    <t>Y =</t>
  </si>
  <si>
    <t>x+</t>
  </si>
  <si>
    <t>slope</t>
  </si>
  <si>
    <t>intersep</t>
  </si>
  <si>
    <t>.</t>
  </si>
  <si>
    <t>Rumus mencari:</t>
  </si>
  <si>
    <t>Ketik = LN (data C pada tiap waktu)</t>
  </si>
  <si>
    <t xml:space="preserve">d AUC menggunakan rumus trapezoid </t>
  </si>
  <si>
    <t>Ketik = (C0+C1)*(t1-t0)/2</t>
  </si>
  <si>
    <t>AUC0-t</t>
  </si>
  <si>
    <t>Ketik = AUC pada t0 + AUC 0-t</t>
  </si>
  <si>
    <t>ketik = Cpada t terakhir/slope</t>
  </si>
  <si>
    <t>AUC0-inf</t>
  </si>
  <si>
    <t>ketik =ambil data AUC0-t pada t24 ditambah AUCt-inf</t>
  </si>
  <si>
    <t>t1/2</t>
  </si>
  <si>
    <t>ketik = 0,693/slope</t>
  </si>
  <si>
    <t>PROSEN AUC0-t thdp AUC 0-INF hrs lbh dari 80% =</t>
  </si>
  <si>
    <t>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</si>
</sst>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vertical="center" wrapText="1" readingOrder="1"/>
    </xf>
    <xf numFmtId="0" fontId="5" fillId="0" borderId="1" xfId="0" applyFont="1" applyBorder="1"/>
    <xf numFmtId="0" fontId="5" fillId="0" borderId="2" xfId="0" applyFont="1" applyBorder="1"/>
    <xf numFmtId="0" fontId="6" fillId="0" borderId="3" xfId="0" applyFont="1" applyBorder="1" applyAlignment="1">
      <alignment horizontal="center" wrapText="1" readingOrder="1"/>
    </xf>
    <xf numFmtId="0" fontId="4" fillId="0" borderId="4" xfId="0" applyFont="1" applyBorder="1" applyAlignment="1">
      <alignment horizontal="right" wrapText="1" indent="4" readingOrder="1"/>
    </xf>
    <xf numFmtId="164" fontId="5" fillId="0" borderId="1" xfId="0" applyNumberFormat="1" applyFont="1" applyBorder="1"/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70603674540682E-2"/>
          <c:y val="0.36615740740740743"/>
          <c:w val="0.65618285214348204"/>
          <c:h val="0.5171839457567802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3409667541557305"/>
                  <c:y val="2.536563137941090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Sheet2!$J$8:$J$12</c:f>
              <c:numCache>
                <c:formatCode>General</c:formatCode>
                <c:ptCount val="5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</c:numCache>
            </c:numRef>
          </c:xVal>
          <c:yVal>
            <c:numRef>
              <c:f>Sheet2!$K$8:$K$12</c:f>
              <c:numCache>
                <c:formatCode>General</c:formatCode>
                <c:ptCount val="5"/>
                <c:pt idx="0">
                  <c:v>4.5419108463489009</c:v>
                </c:pt>
                <c:pt idx="1">
                  <c:v>4.2073755841841471</c:v>
                </c:pt>
                <c:pt idx="2">
                  <c:v>3.7995259742009999</c:v>
                </c:pt>
                <c:pt idx="3">
                  <c:v>3.4512565815348921</c:v>
                </c:pt>
                <c:pt idx="4">
                  <c:v>3.1531632815028194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E7-0B49-90FA-E51703C1F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886824"/>
        <c:axId val="417891136"/>
      </c:scatterChart>
      <c:valAx>
        <c:axId val="417886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891136"/>
        <c:crosses val="autoZero"/>
        <c:crossBetween val="midCat"/>
      </c:valAx>
      <c:valAx>
        <c:axId val="41789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886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4738648293963261"/>
                  <c:y val="-5.2883493729950423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Sheet2!$J$9:$J$12</c:f>
              <c:numCache>
                <c:formatCode>General</c:formatCode>
                <c:ptCount val="4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</c:numCache>
            </c:numRef>
          </c:xVal>
          <c:yVal>
            <c:numRef>
              <c:f>Sheet2!$K$9:$K$12</c:f>
              <c:numCache>
                <c:formatCode>General</c:formatCode>
                <c:ptCount val="4"/>
                <c:pt idx="0">
                  <c:v>4.2073755841841471</c:v>
                </c:pt>
                <c:pt idx="1">
                  <c:v>3.7995259742009999</c:v>
                </c:pt>
                <c:pt idx="2">
                  <c:v>3.4512565815348921</c:v>
                </c:pt>
                <c:pt idx="3">
                  <c:v>3.1531632815028194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D9-8F44-BDCD-3D301CBEF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883296"/>
        <c:axId val="417881336"/>
      </c:scatterChart>
      <c:valAx>
        <c:axId val="41788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881336"/>
        <c:crosses val="autoZero"/>
        <c:crossBetween val="midCat"/>
      </c:valAx>
      <c:valAx>
        <c:axId val="417881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883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9053149606299217E-2"/>
                  <c:y val="4.21471274424030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Sheet2!$J$10:$J$12</c:f>
              <c:numCache>
                <c:formatCode>General</c:formatCode>
                <c:ptCount val="3"/>
                <c:pt idx="0">
                  <c:v>8</c:v>
                </c:pt>
                <c:pt idx="1">
                  <c:v>10</c:v>
                </c:pt>
                <c:pt idx="2">
                  <c:v>12</c:v>
                </c:pt>
              </c:numCache>
            </c:numRef>
          </c:xVal>
          <c:yVal>
            <c:numRef>
              <c:f>Sheet2!$K$10:$K$12</c:f>
              <c:numCache>
                <c:formatCode>General</c:formatCode>
                <c:ptCount val="3"/>
                <c:pt idx="0">
                  <c:v>3.7995259742009999</c:v>
                </c:pt>
                <c:pt idx="1">
                  <c:v>3.4512565815348921</c:v>
                </c:pt>
                <c:pt idx="2">
                  <c:v>3.1531632815028194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99-1D4E-BD7F-5F728716D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193136"/>
        <c:axId val="393188824"/>
      </c:scatterChart>
      <c:valAx>
        <c:axId val="39319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88824"/>
        <c:crosses val="autoZero"/>
        <c:crossBetween val="midCat"/>
      </c:valAx>
      <c:valAx>
        <c:axId val="393188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93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78988</xdr:colOff>
      <xdr:row>1</xdr:row>
      <xdr:rowOff>171914</xdr:rowOff>
    </xdr:from>
    <xdr:to>
      <xdr:col>15</xdr:col>
      <xdr:colOff>148681</xdr:colOff>
      <xdr:row>8</xdr:row>
      <xdr:rowOff>71553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97572</xdr:colOff>
      <xdr:row>8</xdr:row>
      <xdr:rowOff>111511</xdr:rowOff>
    </xdr:from>
    <xdr:to>
      <xdr:col>14</xdr:col>
      <xdr:colOff>250903</xdr:colOff>
      <xdr:row>15</xdr:row>
      <xdr:rowOff>27877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92926</xdr:colOff>
      <xdr:row>13</xdr:row>
      <xdr:rowOff>144036</xdr:rowOff>
    </xdr:from>
    <xdr:to>
      <xdr:col>14</xdr:col>
      <xdr:colOff>408877</xdr:colOff>
      <xdr:row>20</xdr:row>
      <xdr:rowOff>34385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zoomScale="165" workbookViewId="0">
      <selection activeCell="A2" sqref="A2"/>
    </sheetView>
  </sheetViews>
  <sheetFormatPr baseColWidth="10" defaultColWidth="8.83203125" defaultRowHeight="15" x14ac:dyDescent="0.2"/>
  <cols>
    <col min="1" max="1" width="10.83203125" customWidth="1"/>
    <col min="2" max="2" width="17.1640625" customWidth="1"/>
  </cols>
  <sheetData>
    <row r="1" spans="1:2" ht="45" x14ac:dyDescent="0.2">
      <c r="A1" s="1" t="s">
        <v>0</v>
      </c>
      <c r="B1" s="2" t="s">
        <v>1</v>
      </c>
    </row>
    <row r="2" spans="1:2" x14ac:dyDescent="0.2">
      <c r="A2" s="2">
        <v>0</v>
      </c>
      <c r="B2" s="2">
        <v>0</v>
      </c>
    </row>
    <row r="3" spans="1:2" x14ac:dyDescent="0.2">
      <c r="A3" s="2">
        <v>0.5</v>
      </c>
      <c r="B3" s="3">
        <v>34.520000000000003</v>
      </c>
    </row>
    <row r="4" spans="1:2" x14ac:dyDescent="0.2">
      <c r="A4" s="2">
        <v>2</v>
      </c>
      <c r="B4" s="3">
        <v>55.79</v>
      </c>
    </row>
    <row r="5" spans="1:2" x14ac:dyDescent="0.2">
      <c r="A5" s="2">
        <v>3.5</v>
      </c>
      <c r="B5" s="3">
        <v>73.55</v>
      </c>
    </row>
    <row r="6" spans="1:2" x14ac:dyDescent="0.2">
      <c r="A6" s="2">
        <v>4</v>
      </c>
      <c r="B6" s="3">
        <v>93.87</v>
      </c>
    </row>
    <row r="7" spans="1:2" x14ac:dyDescent="0.2">
      <c r="A7" s="2">
        <v>6</v>
      </c>
      <c r="B7" s="3">
        <v>67.180000000000007</v>
      </c>
    </row>
    <row r="8" spans="1:2" x14ac:dyDescent="0.2">
      <c r="A8" s="2">
        <v>8</v>
      </c>
      <c r="B8" s="3">
        <v>44.68</v>
      </c>
    </row>
    <row r="9" spans="1:2" x14ac:dyDescent="0.2">
      <c r="A9" s="2">
        <v>10</v>
      </c>
      <c r="B9" s="3">
        <v>31.54</v>
      </c>
    </row>
    <row r="10" spans="1:2" x14ac:dyDescent="0.2">
      <c r="A10" s="2">
        <v>12</v>
      </c>
      <c r="B10" s="3">
        <v>23.41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29"/>
  <sheetViews>
    <sheetView tabSelected="1" zoomScale="164" workbookViewId="0">
      <selection activeCell="F4" sqref="F4:F16"/>
    </sheetView>
  </sheetViews>
  <sheetFormatPr baseColWidth="10" defaultColWidth="8.83203125" defaultRowHeight="15" x14ac:dyDescent="0.2"/>
  <cols>
    <col min="2" max="2" width="15.5" customWidth="1"/>
    <col min="4" max="4" width="17.1640625" customWidth="1"/>
    <col min="5" max="5" width="12.33203125" customWidth="1"/>
    <col min="6" max="6" width="10.5" customWidth="1"/>
    <col min="7" max="7" width="22.5" customWidth="1"/>
    <col min="9" max="9" width="4.83203125" customWidth="1"/>
    <col min="10" max="10" width="10.83203125" customWidth="1"/>
    <col min="258" max="258" width="15.5" customWidth="1"/>
    <col min="260" max="260" width="17.1640625" customWidth="1"/>
    <col min="261" max="261" width="12.33203125" customWidth="1"/>
    <col min="262" max="262" width="10.5" customWidth="1"/>
    <col min="263" max="263" width="22.5" customWidth="1"/>
    <col min="265" max="265" width="4.83203125" customWidth="1"/>
    <col min="266" max="266" width="10.83203125" customWidth="1"/>
    <col min="514" max="514" width="15.5" customWidth="1"/>
    <col min="516" max="516" width="17.1640625" customWidth="1"/>
    <col min="517" max="517" width="12.33203125" customWidth="1"/>
    <col min="518" max="518" width="10.5" customWidth="1"/>
    <col min="519" max="519" width="22.5" customWidth="1"/>
    <col min="521" max="521" width="4.83203125" customWidth="1"/>
    <col min="522" max="522" width="10.83203125" customWidth="1"/>
    <col min="770" max="770" width="15.5" customWidth="1"/>
    <col min="772" max="772" width="17.1640625" customWidth="1"/>
    <col min="773" max="773" width="12.33203125" customWidth="1"/>
    <col min="774" max="774" width="10.5" customWidth="1"/>
    <col min="775" max="775" width="22.5" customWidth="1"/>
    <col min="777" max="777" width="4.83203125" customWidth="1"/>
    <col min="778" max="778" width="10.83203125" customWidth="1"/>
    <col min="1026" max="1026" width="15.5" customWidth="1"/>
    <col min="1028" max="1028" width="17.1640625" customWidth="1"/>
    <col min="1029" max="1029" width="12.33203125" customWidth="1"/>
    <col min="1030" max="1030" width="10.5" customWidth="1"/>
    <col min="1031" max="1031" width="22.5" customWidth="1"/>
    <col min="1033" max="1033" width="4.83203125" customWidth="1"/>
    <col min="1034" max="1034" width="10.83203125" customWidth="1"/>
    <col min="1282" max="1282" width="15.5" customWidth="1"/>
    <col min="1284" max="1284" width="17.1640625" customWidth="1"/>
    <col min="1285" max="1285" width="12.33203125" customWidth="1"/>
    <col min="1286" max="1286" width="10.5" customWidth="1"/>
    <col min="1287" max="1287" width="22.5" customWidth="1"/>
    <col min="1289" max="1289" width="4.83203125" customWidth="1"/>
    <col min="1290" max="1290" width="10.83203125" customWidth="1"/>
    <col min="1538" max="1538" width="15.5" customWidth="1"/>
    <col min="1540" max="1540" width="17.1640625" customWidth="1"/>
    <col min="1541" max="1541" width="12.33203125" customWidth="1"/>
    <col min="1542" max="1542" width="10.5" customWidth="1"/>
    <col min="1543" max="1543" width="22.5" customWidth="1"/>
    <col min="1545" max="1545" width="4.83203125" customWidth="1"/>
    <col min="1546" max="1546" width="10.83203125" customWidth="1"/>
    <col min="1794" max="1794" width="15.5" customWidth="1"/>
    <col min="1796" max="1796" width="17.1640625" customWidth="1"/>
    <col min="1797" max="1797" width="12.33203125" customWidth="1"/>
    <col min="1798" max="1798" width="10.5" customWidth="1"/>
    <col min="1799" max="1799" width="22.5" customWidth="1"/>
    <col min="1801" max="1801" width="4.83203125" customWidth="1"/>
    <col min="1802" max="1802" width="10.83203125" customWidth="1"/>
    <col min="2050" max="2050" width="15.5" customWidth="1"/>
    <col min="2052" max="2052" width="17.1640625" customWidth="1"/>
    <col min="2053" max="2053" width="12.33203125" customWidth="1"/>
    <col min="2054" max="2054" width="10.5" customWidth="1"/>
    <col min="2055" max="2055" width="22.5" customWidth="1"/>
    <col min="2057" max="2057" width="4.83203125" customWidth="1"/>
    <col min="2058" max="2058" width="10.83203125" customWidth="1"/>
    <col min="2306" max="2306" width="15.5" customWidth="1"/>
    <col min="2308" max="2308" width="17.1640625" customWidth="1"/>
    <col min="2309" max="2309" width="12.33203125" customWidth="1"/>
    <col min="2310" max="2310" width="10.5" customWidth="1"/>
    <col min="2311" max="2311" width="22.5" customWidth="1"/>
    <col min="2313" max="2313" width="4.83203125" customWidth="1"/>
    <col min="2314" max="2314" width="10.83203125" customWidth="1"/>
    <col min="2562" max="2562" width="15.5" customWidth="1"/>
    <col min="2564" max="2564" width="17.1640625" customWidth="1"/>
    <col min="2565" max="2565" width="12.33203125" customWidth="1"/>
    <col min="2566" max="2566" width="10.5" customWidth="1"/>
    <col min="2567" max="2567" width="22.5" customWidth="1"/>
    <col min="2569" max="2569" width="4.83203125" customWidth="1"/>
    <col min="2570" max="2570" width="10.83203125" customWidth="1"/>
    <col min="2818" max="2818" width="15.5" customWidth="1"/>
    <col min="2820" max="2820" width="17.1640625" customWidth="1"/>
    <col min="2821" max="2821" width="12.33203125" customWidth="1"/>
    <col min="2822" max="2822" width="10.5" customWidth="1"/>
    <col min="2823" max="2823" width="22.5" customWidth="1"/>
    <col min="2825" max="2825" width="4.83203125" customWidth="1"/>
    <col min="2826" max="2826" width="10.83203125" customWidth="1"/>
    <col min="3074" max="3074" width="15.5" customWidth="1"/>
    <col min="3076" max="3076" width="17.1640625" customWidth="1"/>
    <col min="3077" max="3077" width="12.33203125" customWidth="1"/>
    <col min="3078" max="3078" width="10.5" customWidth="1"/>
    <col min="3079" max="3079" width="22.5" customWidth="1"/>
    <col min="3081" max="3081" width="4.83203125" customWidth="1"/>
    <col min="3082" max="3082" width="10.83203125" customWidth="1"/>
    <col min="3330" max="3330" width="15.5" customWidth="1"/>
    <col min="3332" max="3332" width="17.1640625" customWidth="1"/>
    <col min="3333" max="3333" width="12.33203125" customWidth="1"/>
    <col min="3334" max="3334" width="10.5" customWidth="1"/>
    <col min="3335" max="3335" width="22.5" customWidth="1"/>
    <col min="3337" max="3337" width="4.83203125" customWidth="1"/>
    <col min="3338" max="3338" width="10.83203125" customWidth="1"/>
    <col min="3586" max="3586" width="15.5" customWidth="1"/>
    <col min="3588" max="3588" width="17.1640625" customWidth="1"/>
    <col min="3589" max="3589" width="12.33203125" customWidth="1"/>
    <col min="3590" max="3590" width="10.5" customWidth="1"/>
    <col min="3591" max="3591" width="22.5" customWidth="1"/>
    <col min="3593" max="3593" width="4.83203125" customWidth="1"/>
    <col min="3594" max="3594" width="10.83203125" customWidth="1"/>
    <col min="3842" max="3842" width="15.5" customWidth="1"/>
    <col min="3844" max="3844" width="17.1640625" customWidth="1"/>
    <col min="3845" max="3845" width="12.33203125" customWidth="1"/>
    <col min="3846" max="3846" width="10.5" customWidth="1"/>
    <col min="3847" max="3847" width="22.5" customWidth="1"/>
    <col min="3849" max="3849" width="4.83203125" customWidth="1"/>
    <col min="3850" max="3850" width="10.83203125" customWidth="1"/>
    <col min="4098" max="4098" width="15.5" customWidth="1"/>
    <col min="4100" max="4100" width="17.1640625" customWidth="1"/>
    <col min="4101" max="4101" width="12.33203125" customWidth="1"/>
    <col min="4102" max="4102" width="10.5" customWidth="1"/>
    <col min="4103" max="4103" width="22.5" customWidth="1"/>
    <col min="4105" max="4105" width="4.83203125" customWidth="1"/>
    <col min="4106" max="4106" width="10.83203125" customWidth="1"/>
    <col min="4354" max="4354" width="15.5" customWidth="1"/>
    <col min="4356" max="4356" width="17.1640625" customWidth="1"/>
    <col min="4357" max="4357" width="12.33203125" customWidth="1"/>
    <col min="4358" max="4358" width="10.5" customWidth="1"/>
    <col min="4359" max="4359" width="22.5" customWidth="1"/>
    <col min="4361" max="4361" width="4.83203125" customWidth="1"/>
    <col min="4362" max="4362" width="10.83203125" customWidth="1"/>
    <col min="4610" max="4610" width="15.5" customWidth="1"/>
    <col min="4612" max="4612" width="17.1640625" customWidth="1"/>
    <col min="4613" max="4613" width="12.33203125" customWidth="1"/>
    <col min="4614" max="4614" width="10.5" customWidth="1"/>
    <col min="4615" max="4615" width="22.5" customWidth="1"/>
    <col min="4617" max="4617" width="4.83203125" customWidth="1"/>
    <col min="4618" max="4618" width="10.83203125" customWidth="1"/>
    <col min="4866" max="4866" width="15.5" customWidth="1"/>
    <col min="4868" max="4868" width="17.1640625" customWidth="1"/>
    <col min="4869" max="4869" width="12.33203125" customWidth="1"/>
    <col min="4870" max="4870" width="10.5" customWidth="1"/>
    <col min="4871" max="4871" width="22.5" customWidth="1"/>
    <col min="4873" max="4873" width="4.83203125" customWidth="1"/>
    <col min="4874" max="4874" width="10.83203125" customWidth="1"/>
    <col min="5122" max="5122" width="15.5" customWidth="1"/>
    <col min="5124" max="5124" width="17.1640625" customWidth="1"/>
    <col min="5125" max="5125" width="12.33203125" customWidth="1"/>
    <col min="5126" max="5126" width="10.5" customWidth="1"/>
    <col min="5127" max="5127" width="22.5" customWidth="1"/>
    <col min="5129" max="5129" width="4.83203125" customWidth="1"/>
    <col min="5130" max="5130" width="10.83203125" customWidth="1"/>
    <col min="5378" max="5378" width="15.5" customWidth="1"/>
    <col min="5380" max="5380" width="17.1640625" customWidth="1"/>
    <col min="5381" max="5381" width="12.33203125" customWidth="1"/>
    <col min="5382" max="5382" width="10.5" customWidth="1"/>
    <col min="5383" max="5383" width="22.5" customWidth="1"/>
    <col min="5385" max="5385" width="4.83203125" customWidth="1"/>
    <col min="5386" max="5386" width="10.83203125" customWidth="1"/>
    <col min="5634" max="5634" width="15.5" customWidth="1"/>
    <col min="5636" max="5636" width="17.1640625" customWidth="1"/>
    <col min="5637" max="5637" width="12.33203125" customWidth="1"/>
    <col min="5638" max="5638" width="10.5" customWidth="1"/>
    <col min="5639" max="5639" width="22.5" customWidth="1"/>
    <col min="5641" max="5641" width="4.83203125" customWidth="1"/>
    <col min="5642" max="5642" width="10.83203125" customWidth="1"/>
    <col min="5890" max="5890" width="15.5" customWidth="1"/>
    <col min="5892" max="5892" width="17.1640625" customWidth="1"/>
    <col min="5893" max="5893" width="12.33203125" customWidth="1"/>
    <col min="5894" max="5894" width="10.5" customWidth="1"/>
    <col min="5895" max="5895" width="22.5" customWidth="1"/>
    <col min="5897" max="5897" width="4.83203125" customWidth="1"/>
    <col min="5898" max="5898" width="10.83203125" customWidth="1"/>
    <col min="6146" max="6146" width="15.5" customWidth="1"/>
    <col min="6148" max="6148" width="17.1640625" customWidth="1"/>
    <col min="6149" max="6149" width="12.33203125" customWidth="1"/>
    <col min="6150" max="6150" width="10.5" customWidth="1"/>
    <col min="6151" max="6151" width="22.5" customWidth="1"/>
    <col min="6153" max="6153" width="4.83203125" customWidth="1"/>
    <col min="6154" max="6154" width="10.83203125" customWidth="1"/>
    <col min="6402" max="6402" width="15.5" customWidth="1"/>
    <col min="6404" max="6404" width="17.1640625" customWidth="1"/>
    <col min="6405" max="6405" width="12.33203125" customWidth="1"/>
    <col min="6406" max="6406" width="10.5" customWidth="1"/>
    <col min="6407" max="6407" width="22.5" customWidth="1"/>
    <col min="6409" max="6409" width="4.83203125" customWidth="1"/>
    <col min="6410" max="6410" width="10.83203125" customWidth="1"/>
    <col min="6658" max="6658" width="15.5" customWidth="1"/>
    <col min="6660" max="6660" width="17.1640625" customWidth="1"/>
    <col min="6661" max="6661" width="12.33203125" customWidth="1"/>
    <col min="6662" max="6662" width="10.5" customWidth="1"/>
    <col min="6663" max="6663" width="22.5" customWidth="1"/>
    <col min="6665" max="6665" width="4.83203125" customWidth="1"/>
    <col min="6666" max="6666" width="10.83203125" customWidth="1"/>
    <col min="6914" max="6914" width="15.5" customWidth="1"/>
    <col min="6916" max="6916" width="17.1640625" customWidth="1"/>
    <col min="6917" max="6917" width="12.33203125" customWidth="1"/>
    <col min="6918" max="6918" width="10.5" customWidth="1"/>
    <col min="6919" max="6919" width="22.5" customWidth="1"/>
    <col min="6921" max="6921" width="4.83203125" customWidth="1"/>
    <col min="6922" max="6922" width="10.83203125" customWidth="1"/>
    <col min="7170" max="7170" width="15.5" customWidth="1"/>
    <col min="7172" max="7172" width="17.1640625" customWidth="1"/>
    <col min="7173" max="7173" width="12.33203125" customWidth="1"/>
    <col min="7174" max="7174" width="10.5" customWidth="1"/>
    <col min="7175" max="7175" width="22.5" customWidth="1"/>
    <col min="7177" max="7177" width="4.83203125" customWidth="1"/>
    <col min="7178" max="7178" width="10.83203125" customWidth="1"/>
    <col min="7426" max="7426" width="15.5" customWidth="1"/>
    <col min="7428" max="7428" width="17.1640625" customWidth="1"/>
    <col min="7429" max="7429" width="12.33203125" customWidth="1"/>
    <col min="7430" max="7430" width="10.5" customWidth="1"/>
    <col min="7431" max="7431" width="22.5" customWidth="1"/>
    <col min="7433" max="7433" width="4.83203125" customWidth="1"/>
    <col min="7434" max="7434" width="10.83203125" customWidth="1"/>
    <col min="7682" max="7682" width="15.5" customWidth="1"/>
    <col min="7684" max="7684" width="17.1640625" customWidth="1"/>
    <col min="7685" max="7685" width="12.33203125" customWidth="1"/>
    <col min="7686" max="7686" width="10.5" customWidth="1"/>
    <col min="7687" max="7687" width="22.5" customWidth="1"/>
    <col min="7689" max="7689" width="4.83203125" customWidth="1"/>
    <col min="7690" max="7690" width="10.83203125" customWidth="1"/>
    <col min="7938" max="7938" width="15.5" customWidth="1"/>
    <col min="7940" max="7940" width="17.1640625" customWidth="1"/>
    <col min="7941" max="7941" width="12.33203125" customWidth="1"/>
    <col min="7942" max="7942" width="10.5" customWidth="1"/>
    <col min="7943" max="7943" width="22.5" customWidth="1"/>
    <col min="7945" max="7945" width="4.83203125" customWidth="1"/>
    <col min="7946" max="7946" width="10.83203125" customWidth="1"/>
    <col min="8194" max="8194" width="15.5" customWidth="1"/>
    <col min="8196" max="8196" width="17.1640625" customWidth="1"/>
    <col min="8197" max="8197" width="12.33203125" customWidth="1"/>
    <col min="8198" max="8198" width="10.5" customWidth="1"/>
    <col min="8199" max="8199" width="22.5" customWidth="1"/>
    <col min="8201" max="8201" width="4.83203125" customWidth="1"/>
    <col min="8202" max="8202" width="10.83203125" customWidth="1"/>
    <col min="8450" max="8450" width="15.5" customWidth="1"/>
    <col min="8452" max="8452" width="17.1640625" customWidth="1"/>
    <col min="8453" max="8453" width="12.33203125" customWidth="1"/>
    <col min="8454" max="8454" width="10.5" customWidth="1"/>
    <col min="8455" max="8455" width="22.5" customWidth="1"/>
    <col min="8457" max="8457" width="4.83203125" customWidth="1"/>
    <col min="8458" max="8458" width="10.83203125" customWidth="1"/>
    <col min="8706" max="8706" width="15.5" customWidth="1"/>
    <col min="8708" max="8708" width="17.1640625" customWidth="1"/>
    <col min="8709" max="8709" width="12.33203125" customWidth="1"/>
    <col min="8710" max="8710" width="10.5" customWidth="1"/>
    <col min="8711" max="8711" width="22.5" customWidth="1"/>
    <col min="8713" max="8713" width="4.83203125" customWidth="1"/>
    <col min="8714" max="8714" width="10.83203125" customWidth="1"/>
    <col min="8962" max="8962" width="15.5" customWidth="1"/>
    <col min="8964" max="8964" width="17.1640625" customWidth="1"/>
    <col min="8965" max="8965" width="12.33203125" customWidth="1"/>
    <col min="8966" max="8966" width="10.5" customWidth="1"/>
    <col min="8967" max="8967" width="22.5" customWidth="1"/>
    <col min="8969" max="8969" width="4.83203125" customWidth="1"/>
    <col min="8970" max="8970" width="10.83203125" customWidth="1"/>
    <col min="9218" max="9218" width="15.5" customWidth="1"/>
    <col min="9220" max="9220" width="17.1640625" customWidth="1"/>
    <col min="9221" max="9221" width="12.33203125" customWidth="1"/>
    <col min="9222" max="9222" width="10.5" customWidth="1"/>
    <col min="9223" max="9223" width="22.5" customWidth="1"/>
    <col min="9225" max="9225" width="4.83203125" customWidth="1"/>
    <col min="9226" max="9226" width="10.83203125" customWidth="1"/>
    <col min="9474" max="9474" width="15.5" customWidth="1"/>
    <col min="9476" max="9476" width="17.1640625" customWidth="1"/>
    <col min="9477" max="9477" width="12.33203125" customWidth="1"/>
    <col min="9478" max="9478" width="10.5" customWidth="1"/>
    <col min="9479" max="9479" width="22.5" customWidth="1"/>
    <col min="9481" max="9481" width="4.83203125" customWidth="1"/>
    <col min="9482" max="9482" width="10.83203125" customWidth="1"/>
    <col min="9730" max="9730" width="15.5" customWidth="1"/>
    <col min="9732" max="9732" width="17.1640625" customWidth="1"/>
    <col min="9733" max="9733" width="12.33203125" customWidth="1"/>
    <col min="9734" max="9734" width="10.5" customWidth="1"/>
    <col min="9735" max="9735" width="22.5" customWidth="1"/>
    <col min="9737" max="9737" width="4.83203125" customWidth="1"/>
    <col min="9738" max="9738" width="10.83203125" customWidth="1"/>
    <col min="9986" max="9986" width="15.5" customWidth="1"/>
    <col min="9988" max="9988" width="17.1640625" customWidth="1"/>
    <col min="9989" max="9989" width="12.33203125" customWidth="1"/>
    <col min="9990" max="9990" width="10.5" customWidth="1"/>
    <col min="9991" max="9991" width="22.5" customWidth="1"/>
    <col min="9993" max="9993" width="4.83203125" customWidth="1"/>
    <col min="9994" max="9994" width="10.83203125" customWidth="1"/>
    <col min="10242" max="10242" width="15.5" customWidth="1"/>
    <col min="10244" max="10244" width="17.1640625" customWidth="1"/>
    <col min="10245" max="10245" width="12.33203125" customWidth="1"/>
    <col min="10246" max="10246" width="10.5" customWidth="1"/>
    <col min="10247" max="10247" width="22.5" customWidth="1"/>
    <col min="10249" max="10249" width="4.83203125" customWidth="1"/>
    <col min="10250" max="10250" width="10.83203125" customWidth="1"/>
    <col min="10498" max="10498" width="15.5" customWidth="1"/>
    <col min="10500" max="10500" width="17.1640625" customWidth="1"/>
    <col min="10501" max="10501" width="12.33203125" customWidth="1"/>
    <col min="10502" max="10502" width="10.5" customWidth="1"/>
    <col min="10503" max="10503" width="22.5" customWidth="1"/>
    <col min="10505" max="10505" width="4.83203125" customWidth="1"/>
    <col min="10506" max="10506" width="10.83203125" customWidth="1"/>
    <col min="10754" max="10754" width="15.5" customWidth="1"/>
    <col min="10756" max="10756" width="17.1640625" customWidth="1"/>
    <col min="10757" max="10757" width="12.33203125" customWidth="1"/>
    <col min="10758" max="10758" width="10.5" customWidth="1"/>
    <col min="10759" max="10759" width="22.5" customWidth="1"/>
    <col min="10761" max="10761" width="4.83203125" customWidth="1"/>
    <col min="10762" max="10762" width="10.83203125" customWidth="1"/>
    <col min="11010" max="11010" width="15.5" customWidth="1"/>
    <col min="11012" max="11012" width="17.1640625" customWidth="1"/>
    <col min="11013" max="11013" width="12.33203125" customWidth="1"/>
    <col min="11014" max="11014" width="10.5" customWidth="1"/>
    <col min="11015" max="11015" width="22.5" customWidth="1"/>
    <col min="11017" max="11017" width="4.83203125" customWidth="1"/>
    <col min="11018" max="11018" width="10.83203125" customWidth="1"/>
    <col min="11266" max="11266" width="15.5" customWidth="1"/>
    <col min="11268" max="11268" width="17.1640625" customWidth="1"/>
    <col min="11269" max="11269" width="12.33203125" customWidth="1"/>
    <col min="11270" max="11270" width="10.5" customWidth="1"/>
    <col min="11271" max="11271" width="22.5" customWidth="1"/>
    <col min="11273" max="11273" width="4.83203125" customWidth="1"/>
    <col min="11274" max="11274" width="10.83203125" customWidth="1"/>
    <col min="11522" max="11522" width="15.5" customWidth="1"/>
    <col min="11524" max="11524" width="17.1640625" customWidth="1"/>
    <col min="11525" max="11525" width="12.33203125" customWidth="1"/>
    <col min="11526" max="11526" width="10.5" customWidth="1"/>
    <col min="11527" max="11527" width="22.5" customWidth="1"/>
    <col min="11529" max="11529" width="4.83203125" customWidth="1"/>
    <col min="11530" max="11530" width="10.83203125" customWidth="1"/>
    <col min="11778" max="11778" width="15.5" customWidth="1"/>
    <col min="11780" max="11780" width="17.1640625" customWidth="1"/>
    <col min="11781" max="11781" width="12.33203125" customWidth="1"/>
    <col min="11782" max="11782" width="10.5" customWidth="1"/>
    <col min="11783" max="11783" width="22.5" customWidth="1"/>
    <col min="11785" max="11785" width="4.83203125" customWidth="1"/>
    <col min="11786" max="11786" width="10.83203125" customWidth="1"/>
    <col min="12034" max="12034" width="15.5" customWidth="1"/>
    <col min="12036" max="12036" width="17.1640625" customWidth="1"/>
    <col min="12037" max="12037" width="12.33203125" customWidth="1"/>
    <col min="12038" max="12038" width="10.5" customWidth="1"/>
    <col min="12039" max="12039" width="22.5" customWidth="1"/>
    <col min="12041" max="12041" width="4.83203125" customWidth="1"/>
    <col min="12042" max="12042" width="10.83203125" customWidth="1"/>
    <col min="12290" max="12290" width="15.5" customWidth="1"/>
    <col min="12292" max="12292" width="17.1640625" customWidth="1"/>
    <col min="12293" max="12293" width="12.33203125" customWidth="1"/>
    <col min="12294" max="12294" width="10.5" customWidth="1"/>
    <col min="12295" max="12295" width="22.5" customWidth="1"/>
    <col min="12297" max="12297" width="4.83203125" customWidth="1"/>
    <col min="12298" max="12298" width="10.83203125" customWidth="1"/>
    <col min="12546" max="12546" width="15.5" customWidth="1"/>
    <col min="12548" max="12548" width="17.1640625" customWidth="1"/>
    <col min="12549" max="12549" width="12.33203125" customWidth="1"/>
    <col min="12550" max="12550" width="10.5" customWidth="1"/>
    <col min="12551" max="12551" width="22.5" customWidth="1"/>
    <col min="12553" max="12553" width="4.83203125" customWidth="1"/>
    <col min="12554" max="12554" width="10.83203125" customWidth="1"/>
    <col min="12802" max="12802" width="15.5" customWidth="1"/>
    <col min="12804" max="12804" width="17.1640625" customWidth="1"/>
    <col min="12805" max="12805" width="12.33203125" customWidth="1"/>
    <col min="12806" max="12806" width="10.5" customWidth="1"/>
    <col min="12807" max="12807" width="22.5" customWidth="1"/>
    <col min="12809" max="12809" width="4.83203125" customWidth="1"/>
    <col min="12810" max="12810" width="10.83203125" customWidth="1"/>
    <col min="13058" max="13058" width="15.5" customWidth="1"/>
    <col min="13060" max="13060" width="17.1640625" customWidth="1"/>
    <col min="13061" max="13061" width="12.33203125" customWidth="1"/>
    <col min="13062" max="13062" width="10.5" customWidth="1"/>
    <col min="13063" max="13063" width="22.5" customWidth="1"/>
    <col min="13065" max="13065" width="4.83203125" customWidth="1"/>
    <col min="13066" max="13066" width="10.83203125" customWidth="1"/>
    <col min="13314" max="13314" width="15.5" customWidth="1"/>
    <col min="13316" max="13316" width="17.1640625" customWidth="1"/>
    <col min="13317" max="13317" width="12.33203125" customWidth="1"/>
    <col min="13318" max="13318" width="10.5" customWidth="1"/>
    <col min="13319" max="13319" width="22.5" customWidth="1"/>
    <col min="13321" max="13321" width="4.83203125" customWidth="1"/>
    <col min="13322" max="13322" width="10.83203125" customWidth="1"/>
    <col min="13570" max="13570" width="15.5" customWidth="1"/>
    <col min="13572" max="13572" width="17.1640625" customWidth="1"/>
    <col min="13573" max="13573" width="12.33203125" customWidth="1"/>
    <col min="13574" max="13574" width="10.5" customWidth="1"/>
    <col min="13575" max="13575" width="22.5" customWidth="1"/>
    <col min="13577" max="13577" width="4.83203125" customWidth="1"/>
    <col min="13578" max="13578" width="10.83203125" customWidth="1"/>
    <col min="13826" max="13826" width="15.5" customWidth="1"/>
    <col min="13828" max="13828" width="17.1640625" customWidth="1"/>
    <col min="13829" max="13829" width="12.33203125" customWidth="1"/>
    <col min="13830" max="13830" width="10.5" customWidth="1"/>
    <col min="13831" max="13831" width="22.5" customWidth="1"/>
    <col min="13833" max="13833" width="4.83203125" customWidth="1"/>
    <col min="13834" max="13834" width="10.83203125" customWidth="1"/>
    <col min="14082" max="14082" width="15.5" customWidth="1"/>
    <col min="14084" max="14084" width="17.1640625" customWidth="1"/>
    <col min="14085" max="14085" width="12.33203125" customWidth="1"/>
    <col min="14086" max="14086" width="10.5" customWidth="1"/>
    <col min="14087" max="14087" width="22.5" customWidth="1"/>
    <col min="14089" max="14089" width="4.83203125" customWidth="1"/>
    <col min="14090" max="14090" width="10.83203125" customWidth="1"/>
    <col min="14338" max="14338" width="15.5" customWidth="1"/>
    <col min="14340" max="14340" width="17.1640625" customWidth="1"/>
    <col min="14341" max="14341" width="12.33203125" customWidth="1"/>
    <col min="14342" max="14342" width="10.5" customWidth="1"/>
    <col min="14343" max="14343" width="22.5" customWidth="1"/>
    <col min="14345" max="14345" width="4.83203125" customWidth="1"/>
    <col min="14346" max="14346" width="10.83203125" customWidth="1"/>
    <col min="14594" max="14594" width="15.5" customWidth="1"/>
    <col min="14596" max="14596" width="17.1640625" customWidth="1"/>
    <col min="14597" max="14597" width="12.33203125" customWidth="1"/>
    <col min="14598" max="14598" width="10.5" customWidth="1"/>
    <col min="14599" max="14599" width="22.5" customWidth="1"/>
    <col min="14601" max="14601" width="4.83203125" customWidth="1"/>
    <col min="14602" max="14602" width="10.83203125" customWidth="1"/>
    <col min="14850" max="14850" width="15.5" customWidth="1"/>
    <col min="14852" max="14852" width="17.1640625" customWidth="1"/>
    <col min="14853" max="14853" width="12.33203125" customWidth="1"/>
    <col min="14854" max="14854" width="10.5" customWidth="1"/>
    <col min="14855" max="14855" width="22.5" customWidth="1"/>
    <col min="14857" max="14857" width="4.83203125" customWidth="1"/>
    <col min="14858" max="14858" width="10.83203125" customWidth="1"/>
    <col min="15106" max="15106" width="15.5" customWidth="1"/>
    <col min="15108" max="15108" width="17.1640625" customWidth="1"/>
    <col min="15109" max="15109" width="12.33203125" customWidth="1"/>
    <col min="15110" max="15110" width="10.5" customWidth="1"/>
    <col min="15111" max="15111" width="22.5" customWidth="1"/>
    <col min="15113" max="15113" width="4.83203125" customWidth="1"/>
    <col min="15114" max="15114" width="10.83203125" customWidth="1"/>
    <col min="15362" max="15362" width="15.5" customWidth="1"/>
    <col min="15364" max="15364" width="17.1640625" customWidth="1"/>
    <col min="15365" max="15365" width="12.33203125" customWidth="1"/>
    <col min="15366" max="15366" width="10.5" customWidth="1"/>
    <col min="15367" max="15367" width="22.5" customWidth="1"/>
    <col min="15369" max="15369" width="4.83203125" customWidth="1"/>
    <col min="15370" max="15370" width="10.83203125" customWidth="1"/>
    <col min="15618" max="15618" width="15.5" customWidth="1"/>
    <col min="15620" max="15620" width="17.1640625" customWidth="1"/>
    <col min="15621" max="15621" width="12.33203125" customWidth="1"/>
    <col min="15622" max="15622" width="10.5" customWidth="1"/>
    <col min="15623" max="15623" width="22.5" customWidth="1"/>
    <col min="15625" max="15625" width="4.83203125" customWidth="1"/>
    <col min="15626" max="15626" width="10.83203125" customWidth="1"/>
    <col min="15874" max="15874" width="15.5" customWidth="1"/>
    <col min="15876" max="15876" width="17.1640625" customWidth="1"/>
    <col min="15877" max="15877" width="12.33203125" customWidth="1"/>
    <col min="15878" max="15878" width="10.5" customWidth="1"/>
    <col min="15879" max="15879" width="22.5" customWidth="1"/>
    <col min="15881" max="15881" width="4.83203125" customWidth="1"/>
    <col min="15882" max="15882" width="10.83203125" customWidth="1"/>
    <col min="16130" max="16130" width="15.5" customWidth="1"/>
    <col min="16132" max="16132" width="17.1640625" customWidth="1"/>
    <col min="16133" max="16133" width="12.33203125" customWidth="1"/>
    <col min="16134" max="16134" width="10.5" customWidth="1"/>
    <col min="16135" max="16135" width="22.5" customWidth="1"/>
    <col min="16137" max="16137" width="4.83203125" customWidth="1"/>
    <col min="16138" max="16138" width="10.83203125" customWidth="1"/>
  </cols>
  <sheetData>
    <row r="3" spans="1:11" x14ac:dyDescent="0.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/>
      <c r="J3" s="6" t="s">
        <v>10</v>
      </c>
      <c r="K3" s="4" t="s">
        <v>11</v>
      </c>
    </row>
    <row r="4" spans="1:11" x14ac:dyDescent="0.2">
      <c r="A4" s="1">
        <v>0</v>
      </c>
      <c r="B4" s="2">
        <v>0</v>
      </c>
      <c r="C4" s="8">
        <v>0</v>
      </c>
      <c r="D4" s="8">
        <v>0</v>
      </c>
      <c r="E4" s="8">
        <v>0</v>
      </c>
      <c r="F4" s="16">
        <f>B12/D19</f>
        <v>144.86386138613861</v>
      </c>
      <c r="G4" s="17">
        <f>F4+E12</f>
        <v>764.16636138613876</v>
      </c>
      <c r="H4" s="16">
        <f>0.693/D19</f>
        <v>4.2883663366336631</v>
      </c>
      <c r="I4" s="9"/>
      <c r="J4" s="1">
        <v>0</v>
      </c>
      <c r="K4" s="8">
        <f>C4</f>
        <v>0</v>
      </c>
    </row>
    <row r="5" spans="1:11" x14ac:dyDescent="0.2">
      <c r="A5" s="2">
        <v>0.5</v>
      </c>
      <c r="B5" s="3">
        <v>34.520000000000003</v>
      </c>
      <c r="C5" s="8">
        <f>LN(B5)</f>
        <v>3.5415388662152272</v>
      </c>
      <c r="D5" s="12">
        <f>(B4+B5)/2*(A5-A4)</f>
        <v>8.6300000000000008</v>
      </c>
      <c r="E5" s="12">
        <f>E4+D5</f>
        <v>8.6300000000000008</v>
      </c>
      <c r="F5" s="16"/>
      <c r="G5" s="16"/>
      <c r="H5" s="16"/>
      <c r="I5" s="9"/>
      <c r="J5" s="2">
        <v>0.5</v>
      </c>
      <c r="K5" s="8">
        <f t="shared" ref="K5:K12" si="0">C5</f>
        <v>3.5415388662152272</v>
      </c>
    </row>
    <row r="6" spans="1:11" x14ac:dyDescent="0.2">
      <c r="A6" s="2">
        <v>2</v>
      </c>
      <c r="B6" s="3">
        <v>55.79</v>
      </c>
      <c r="C6" s="8">
        <f t="shared" ref="C6:C12" si="1">LN(B6)</f>
        <v>4.0215946418574369</v>
      </c>
      <c r="D6" s="12">
        <f t="shared" ref="D6:D12" si="2">(B5+B6)/2*(A6-A5)</f>
        <v>67.732500000000002</v>
      </c>
      <c r="E6" s="12">
        <f t="shared" ref="E6:E12" si="3">E5+D6</f>
        <v>76.362499999999997</v>
      </c>
      <c r="F6" s="16"/>
      <c r="G6" s="16"/>
      <c r="H6" s="16"/>
      <c r="I6" s="9"/>
      <c r="J6" s="2">
        <v>2</v>
      </c>
      <c r="K6" s="8">
        <f t="shared" si="0"/>
        <v>4.0215946418574369</v>
      </c>
    </row>
    <row r="7" spans="1:11" x14ac:dyDescent="0.2">
      <c r="A7" s="2">
        <v>3.5</v>
      </c>
      <c r="B7" s="3">
        <v>73.55</v>
      </c>
      <c r="C7" s="8">
        <f t="shared" si="1"/>
        <v>4.2979654470474467</v>
      </c>
      <c r="D7" s="12">
        <f t="shared" si="2"/>
        <v>97.004999999999995</v>
      </c>
      <c r="E7" s="12">
        <f t="shared" si="3"/>
        <v>173.36750000000001</v>
      </c>
      <c r="F7" s="16"/>
      <c r="G7" s="16"/>
      <c r="H7" s="16"/>
      <c r="I7" s="9"/>
      <c r="J7" s="2">
        <v>3.5</v>
      </c>
      <c r="K7" s="8">
        <f t="shared" si="0"/>
        <v>4.2979654470474467</v>
      </c>
    </row>
    <row r="8" spans="1:11" x14ac:dyDescent="0.2">
      <c r="A8" s="14">
        <v>4</v>
      </c>
      <c r="B8" s="15">
        <v>93.87</v>
      </c>
      <c r="C8" s="8">
        <f t="shared" si="1"/>
        <v>4.5419108463489009</v>
      </c>
      <c r="D8" s="12">
        <f t="shared" si="2"/>
        <v>41.855000000000004</v>
      </c>
      <c r="E8" s="12">
        <f t="shared" si="3"/>
        <v>215.22250000000003</v>
      </c>
      <c r="F8" s="16"/>
      <c r="G8" s="16"/>
      <c r="H8" s="16"/>
      <c r="I8" s="9"/>
      <c r="J8" s="2">
        <v>4</v>
      </c>
      <c r="K8" s="8">
        <f t="shared" si="0"/>
        <v>4.5419108463489009</v>
      </c>
    </row>
    <row r="9" spans="1:11" x14ac:dyDescent="0.2">
      <c r="A9" s="2">
        <v>6</v>
      </c>
      <c r="B9" s="3">
        <v>67.180000000000007</v>
      </c>
      <c r="C9" s="8">
        <f t="shared" si="1"/>
        <v>4.2073755841841471</v>
      </c>
      <c r="D9" s="12">
        <f t="shared" si="2"/>
        <v>161.05000000000001</v>
      </c>
      <c r="E9" s="12">
        <f t="shared" si="3"/>
        <v>376.27250000000004</v>
      </c>
      <c r="F9" s="16"/>
      <c r="G9" s="16"/>
      <c r="H9" s="16"/>
      <c r="I9" s="9"/>
      <c r="J9" s="2">
        <v>6</v>
      </c>
      <c r="K9" s="8">
        <f t="shared" si="0"/>
        <v>4.2073755841841471</v>
      </c>
    </row>
    <row r="10" spans="1:11" x14ac:dyDescent="0.2">
      <c r="A10" s="2">
        <v>8</v>
      </c>
      <c r="B10" s="3">
        <v>44.68</v>
      </c>
      <c r="C10" s="8">
        <f t="shared" si="1"/>
        <v>3.7995259742009999</v>
      </c>
      <c r="D10" s="12">
        <f t="shared" si="2"/>
        <v>111.86000000000001</v>
      </c>
      <c r="E10" s="12">
        <f t="shared" si="3"/>
        <v>488.13250000000005</v>
      </c>
      <c r="F10" s="16"/>
      <c r="G10" s="16"/>
      <c r="H10" s="16"/>
      <c r="I10" s="9"/>
      <c r="J10" s="2">
        <v>8</v>
      </c>
      <c r="K10" s="8">
        <f t="shared" si="0"/>
        <v>3.7995259742009999</v>
      </c>
    </row>
    <row r="11" spans="1:11" x14ac:dyDescent="0.2">
      <c r="A11" s="2">
        <v>10</v>
      </c>
      <c r="B11" s="3">
        <v>31.54</v>
      </c>
      <c r="C11" s="8">
        <f t="shared" si="1"/>
        <v>3.4512565815348921</v>
      </c>
      <c r="D11" s="12">
        <f t="shared" si="2"/>
        <v>76.22</v>
      </c>
      <c r="E11" s="12">
        <f t="shared" si="3"/>
        <v>564.35250000000008</v>
      </c>
      <c r="F11" s="16"/>
      <c r="G11" s="16"/>
      <c r="H11" s="16"/>
      <c r="I11" s="9"/>
      <c r="J11" s="2">
        <v>10</v>
      </c>
      <c r="K11" s="8">
        <f t="shared" si="0"/>
        <v>3.4512565815348921</v>
      </c>
    </row>
    <row r="12" spans="1:11" ht="16" thickBot="1" x14ac:dyDescent="0.25">
      <c r="A12" s="2">
        <v>12</v>
      </c>
      <c r="B12" s="3">
        <v>23.41</v>
      </c>
      <c r="C12" s="8">
        <f t="shared" si="1"/>
        <v>3.1531632815028194</v>
      </c>
      <c r="D12" s="12">
        <f t="shared" si="2"/>
        <v>54.95</v>
      </c>
      <c r="E12" s="12">
        <f t="shared" si="3"/>
        <v>619.30250000000012</v>
      </c>
      <c r="F12" s="16"/>
      <c r="G12" s="16"/>
      <c r="H12" s="16"/>
      <c r="I12" s="9"/>
      <c r="J12" s="2">
        <v>12</v>
      </c>
      <c r="K12" s="8">
        <f t="shared" si="0"/>
        <v>3.1531632815028194</v>
      </c>
    </row>
    <row r="13" spans="1:11" ht="17" thickBot="1" x14ac:dyDescent="0.25">
      <c r="A13" s="7"/>
      <c r="B13" s="11"/>
      <c r="C13" s="8"/>
      <c r="D13" s="12">
        <f>SUM(D4:D12)</f>
        <v>619.30250000000012</v>
      </c>
      <c r="E13" s="12"/>
      <c r="F13" s="16"/>
      <c r="G13" s="16"/>
      <c r="H13" s="16"/>
      <c r="I13" s="9"/>
      <c r="J13" s="10"/>
      <c r="K13" s="8"/>
    </row>
    <row r="14" spans="1:11" ht="17" thickBot="1" x14ac:dyDescent="0.25">
      <c r="A14" s="7"/>
      <c r="B14" s="11"/>
      <c r="C14" s="8"/>
      <c r="D14" s="12"/>
      <c r="E14" s="12"/>
      <c r="F14" s="16"/>
      <c r="G14" s="16"/>
      <c r="H14" s="16"/>
      <c r="I14" s="9"/>
      <c r="J14" s="10"/>
      <c r="K14" s="8"/>
    </row>
    <row r="15" spans="1:11" ht="17" thickBot="1" x14ac:dyDescent="0.25">
      <c r="A15" s="7"/>
      <c r="B15" s="11"/>
      <c r="C15" s="8"/>
      <c r="D15" s="12"/>
      <c r="E15" s="12"/>
      <c r="F15" s="16"/>
      <c r="G15" s="16"/>
      <c r="H15" s="16"/>
      <c r="I15" s="9"/>
      <c r="J15" s="10"/>
      <c r="K15" s="8"/>
    </row>
    <row r="16" spans="1:11" ht="17" thickBot="1" x14ac:dyDescent="0.25">
      <c r="A16" s="7"/>
      <c r="B16" s="11"/>
      <c r="C16" s="8"/>
      <c r="D16" s="12"/>
      <c r="E16" s="12"/>
      <c r="F16" s="16"/>
      <c r="G16" s="16"/>
      <c r="H16" s="16"/>
      <c r="I16" s="9"/>
      <c r="J16" s="10"/>
      <c r="K16" s="8"/>
    </row>
    <row r="18" spans="1:9" x14ac:dyDescent="0.2">
      <c r="A18" t="s">
        <v>12</v>
      </c>
    </row>
    <row r="19" spans="1:9" x14ac:dyDescent="0.2">
      <c r="A19" t="s">
        <v>13</v>
      </c>
      <c r="C19" t="s">
        <v>14</v>
      </c>
      <c r="D19">
        <v>0.16159999999999999</v>
      </c>
      <c r="E19" t="s">
        <v>15</v>
      </c>
      <c r="F19">
        <v>5.0838999999999999</v>
      </c>
    </row>
    <row r="20" spans="1:9" x14ac:dyDescent="0.2">
      <c r="D20" t="s">
        <v>16</v>
      </c>
      <c r="F20" t="s">
        <v>17</v>
      </c>
      <c r="I20" t="s">
        <v>18</v>
      </c>
    </row>
    <row r="21" spans="1:9" x14ac:dyDescent="0.2">
      <c r="F21" t="s">
        <v>18</v>
      </c>
    </row>
    <row r="22" spans="1:9" x14ac:dyDescent="0.2">
      <c r="A22" t="s">
        <v>19</v>
      </c>
    </row>
    <row r="23" spans="1:9" x14ac:dyDescent="0.2">
      <c r="A23">
        <v>1</v>
      </c>
      <c r="B23" t="s">
        <v>4</v>
      </c>
      <c r="C23" t="s">
        <v>20</v>
      </c>
    </row>
    <row r="24" spans="1:9" x14ac:dyDescent="0.2">
      <c r="A24">
        <v>2</v>
      </c>
      <c r="B24" t="s">
        <v>21</v>
      </c>
      <c r="E24" t="s">
        <v>22</v>
      </c>
    </row>
    <row r="25" spans="1:9" x14ac:dyDescent="0.2">
      <c r="A25">
        <v>3</v>
      </c>
      <c r="B25" t="s">
        <v>23</v>
      </c>
      <c r="C25" t="s">
        <v>24</v>
      </c>
      <c r="G25" t="s">
        <v>18</v>
      </c>
    </row>
    <row r="26" spans="1:9" x14ac:dyDescent="0.2">
      <c r="A26">
        <v>4</v>
      </c>
      <c r="B26" t="s">
        <v>7</v>
      </c>
      <c r="C26" t="s">
        <v>25</v>
      </c>
    </row>
    <row r="27" spans="1:9" x14ac:dyDescent="0.2">
      <c r="A27">
        <v>5</v>
      </c>
      <c r="B27" t="s">
        <v>26</v>
      </c>
      <c r="C27" t="s">
        <v>27</v>
      </c>
    </row>
    <row r="28" spans="1:9" x14ac:dyDescent="0.2">
      <c r="A28">
        <v>6</v>
      </c>
      <c r="B28" t="s">
        <v>28</v>
      </c>
      <c r="C28" t="s">
        <v>29</v>
      </c>
    </row>
    <row r="29" spans="1:9" x14ac:dyDescent="0.2">
      <c r="A29">
        <v>7</v>
      </c>
      <c r="B29" t="s">
        <v>30</v>
      </c>
      <c r="E29" s="13">
        <f>E16/G4*100</f>
        <v>0</v>
      </c>
      <c r="F29" t="s">
        <v>31</v>
      </c>
    </row>
  </sheetData>
  <mergeCells count="3">
    <mergeCell ref="F4:F16"/>
    <mergeCell ref="G4:G16"/>
    <mergeCell ref="H4:H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Farmasi UP</dc:creator>
  <cp:lastModifiedBy>Microsoft Office User</cp:lastModifiedBy>
  <dcterms:created xsi:type="dcterms:W3CDTF">2016-04-06T23:30:19Z</dcterms:created>
  <dcterms:modified xsi:type="dcterms:W3CDTF">2024-05-11T05:48:51Z</dcterms:modified>
</cp:coreProperties>
</file>